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70efe53464f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les cycle" sheetId="1" r:id="Rde66b74e3d414c74"/>
    <x:sheet xmlns:r="http://schemas.openxmlformats.org/officeDocument/2006/relationships" name="Customer economics" sheetId="2" r:id="R86ddb497c70a41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"/>
    <x:numFmt numFmtId="201" formatCode="0.0"/>
    <x:numFmt numFmtId="202" formatCode="&quot;$&quot;#,##0.00;(&quot;$&quot;#,##0.00);&quot;$&quot;0.00"/>
    <x:numFmt numFmtId="203" formatCode="0.0%"/>
    <x:numFmt numFmtId="204" formatCode="0.00"/>
    <x:numFmt numFmtId="205" formatCode="0.00#&quot;x&quot;"/>
  </x:numFmts>
  <x:fonts count="7">
    <x:font>
      <x:sz val="11"/>
      <x:name val="Carlito"/>
    </x:font>
    <x:font>
      <x:sz val="10"/>
      <x:color rgb="FF20303B"/>
      <x:name val="Arial"/>
    </x:font>
    <x:font>
      <x:sz val="10"/>
      <x:color rgb="FFFFFFFF"/>
      <x:name val="Arial"/>
    </x:font>
    <x:font>
      <x:b/>
      <x:sz val="10"/>
      <x:color rgb="FFFFFFFF"/>
      <x:name val="Arial"/>
    </x:font>
    <x:font>
      <x:b/>
      <x:sz val="15"/>
      <x:color rgb="FFFFFFFF"/>
      <x:name val="Arial"/>
    </x:font>
    <x:font>
      <x:sz val="10"/>
      <x:color rgb="FF536774"/>
      <x:name val="Arial"/>
    </x:font>
    <x:font>
      <x:sz val="10"/>
      <x:color rgb="FF215A9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0303B"/>
      </x:patternFill>
    </x:fill>
    <x:fill>
      <x:patternFill patternType="solid">
        <x:fgColor rgb="FFEAF3FC"/>
      </x:patternFill>
    </x:fill>
    <x:fill>
      <x:patternFill patternType="solid">
        <x:fgColor rgb="FF155B58"/>
      </x:patternFill>
    </x:fill>
    <x:fill>
      <x:patternFill patternType="solid">
        <x:fgColor rgb="FFE4F1E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2" fontId="6" fillId="3" borderId="0" xfId="0" applyNumberFormat="1" applyFont="1" applyFill="1" applyBorder="1" applyAlignment="1">
      <x:alignment vertical="center"/>
    </x:xf>
    <x:xf numFmtId="203" fontId="6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5" fontId="1" fillId="5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822B22"/>
      </x:font>
      <x:fill>
        <x:patternFill patternType="solid">
          <x:bgColor rgb="FFFDE8D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414a56f9544b46" /><Relationship Type="http://schemas.openxmlformats.org/officeDocument/2006/relationships/theme" Target="/xl/theme/theme1.xml" Id="R329c4c4dfe7e45f2" /><Relationship Type="http://schemas.openxmlformats.org/officeDocument/2006/relationships/sharedStrings" Target="/xl/sharedStrings.xml" Id="R66ca2a363caa429a" /><Relationship Type="http://schemas.openxmlformats.org/officeDocument/2006/relationships/worksheet" Target="/xl/worksheets/sheet1.xml" Id="Rde66b74e3d414c74" /><Relationship Type="http://schemas.openxmlformats.org/officeDocument/2006/relationships/worksheet" Target="/xl/worksheets/sheet2.xml" Id="R86ddb497c70a41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5B58"/>
  </x:sheetPr>
  <x:sheetViews>
    <x:sheetView showGridLines="0" workbookViewId="0"/>
  </x:sheetViews>
  <x:sheetFormatPr defaultRowHeight="15"/>
  <x:cols>
    <x:col min="1" max="1" width="17" hidden="0" customWidth="1"/>
    <x:col min="2" max="2" width="16" hidden="0" customWidth="1"/>
    <x:col min="3" max="3" width="14" hidden="0" customWidth="1"/>
    <x:col min="4" max="4" width="16" hidden="0" customWidth="1"/>
    <x:col min="5" max="5" width="19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31" customHeight="1">
      <x:c r="A1" s="6" t="str">
        <x:v>Ooligo  /  Sales cycle by outcome</x:v>
      </x:c>
      <x:c r="B1" s="5" t="str">
        <x:v>Ooligo  /  Sales cycle by outcome</x:v>
      </x:c>
      <x:c r="C1" s="5" t="str">
        <x:v>Ooligo  /  Sales cycle by outcome</x:v>
      </x:c>
      <x:c r="D1" s="5" t="str">
        <x:v>Ooligo  /  Sales cycle by outcome</x:v>
      </x:c>
      <x:c r="E1" s="5" t="str">
        <x:v>Ooligo  /  Sales cycle by outcome</x:v>
      </x:c>
      <x:c r="F1" s="5" t="str">
        <x:v>Ooligo  /  Sales cycle by outcome</x:v>
      </x:c>
      <x:c r="G1" s="5" t="str">
        <x:v>Ooligo  /  Sales cycle by outcome</x:v>
      </x:c>
      <x:c r="H1" s="5" t="str">
        <x:v>Ooligo  /  Sales cycle by outcome</x:v>
      </x:c>
    </x:row>
    <x:row r="2" ht="23" customHeight="1">
      <x:c r="A2" s="7" t="str">
        <x:v>Fictional CRM records   •   Group by opportunity creation date   •   Replace blue cells to test your own assumptions.</x:v>
      </x:c>
      <x:c r="B2" s="7" t="str">
        <x:v>Fictional CRM records   •   Group by opportunity creation date   •   Replace blue cells to test your own assumptions.</x:v>
      </x:c>
      <x:c r="C2" s="7" t="str">
        <x:v>Fictional CRM records   •   Group by opportunity creation date   •   Replace blue cells to test your own assumptions.</x:v>
      </x:c>
      <x:c r="D2" s="7" t="str">
        <x:v>Fictional CRM records   •   Group by opportunity creation date   •   Replace blue cells to test your own assumptions.</x:v>
      </x:c>
      <x:c r="E2" s="7" t="str">
        <x:v>Fictional CRM records   •   Group by opportunity creation date   •   Replace blue cells to test your own assumptions.</x:v>
      </x:c>
      <x:c r="F2" s="7" t="str">
        <x:v>Fictional CRM records   •   Group by opportunity creation date   •   Replace blue cells to test your own assumptions.</x:v>
      </x:c>
      <x:c r="G2" s="7" t="str">
        <x:v>Fictional CRM records   •   Group by opportunity creation date   •   Replace blue cells to test your own assumptions.</x:v>
      </x:c>
      <x:c r="H2" s="7" t="str">
        <x:v>Fictional CRM records   •   Group by opportunity creation date   •   Replace blue cells to test your own assumptions.</x:v>
      </x:c>
    </x:row>
    <x:row r="3" ht="20" customHeight="1">
      <x:c r="A3" s="2"/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Cohort start</x:v>
      </x:c>
      <x:c r="B4" s="10" t="n">
        <x:v>46204</x:v>
      </x:c>
      <x:c r="C4" s="2" t="str">
        <x:v>Cohort end</x:v>
      </x:c>
      <x:c r="D4" s="10" t="n">
        <x:v>46234</x:v>
      </x:c>
      <x:c r="E4" s="2" t="str">
        <x:v>Snapshot date</x:v>
      </x:c>
      <x:c r="F4" s="10" t="n">
        <x:v>46326</x:v>
      </x:c>
      <x:c r="G4" s="2"/>
      <x:c r="H4" s="2"/>
    </x:row>
    <x:row r="5" ht="20" customHeight="1">
      <x:c r="A5" s="2" t="str">
        <x:v>Enter one row per deal in rows 15–45. Use Won, Lost or Open. Leave Closed on blank for open deals.</x:v>
      </x:c>
      <x:c r="B5" s="2" t="str">
        <x:v>Enter one row per deal in rows 15–45. Use Won, Lost or Open. Leave Closed on blank for open deals.</x:v>
      </x:c>
      <x:c r="C5" s="2" t="str">
        <x:v>Enter one row per deal in rows 15–45. Use Won, Lost or Open. Leave Closed on blank for open deals.</x:v>
      </x:c>
      <x:c r="D5" s="2" t="str">
        <x:v>Enter one row per deal in rows 15–45. Use Won, Lost or Open. Leave Closed on blank for open deals.</x:v>
      </x:c>
      <x:c r="E5" s="2" t="str">
        <x:v>Enter one row per deal in rows 15–45. Use Won, Lost or Open. Leave Closed on blank for open deals.</x:v>
      </x:c>
      <x:c r="F5" s="2" t="str">
        <x:v>Enter one row per deal in rows 15–45. Use Won, Lost or Open. Leave Closed on blank for open deals.</x:v>
      </x:c>
      <x:c r="G5" s="2" t="str">
        <x:v>Enter one row per deal in rows 15–45. Use Won, Lost or Open. Leave Closed on blank for open deals.</x:v>
      </x:c>
      <x:c r="H5" s="2" t="str">
        <x:v>Enter one row per deal in rows 15–45. Use Won, Lost or Open. Leave Closed on blank for open deals.</x:v>
      </x:c>
    </x:row>
    <x:row r="6" ht="20" customHeight="1">
      <x:c r="A6" s="2"/>
      <x:c r="B6" s="2"/>
      <x:c r="C6" s="2"/>
      <x:c r="D6" s="2"/>
      <x:c r="E6" s="2"/>
      <x:c r="F6" s="2"/>
      <x:c r="G6" s="2"/>
      <x:c r="H6" s="2"/>
    </x:row>
    <x:row r="7" ht="20" customHeight="1">
      <x:c r="A7" s="13" t="str">
        <x:v>Outcome</x:v>
      </x:c>
      <x:c r="B7" s="13" t="str">
        <x:v>Deals</x:v>
      </x:c>
      <x:c r="C7" s="13" t="str">
        <x:v>Median days</x:v>
      </x:c>
      <x:c r="D7" s="13" t="str">
        <x:v>P90 days¹</x:v>
      </x:c>
      <x:c r="E7" s="13" t="str">
        <x:v>Longest days</x:v>
      </x:c>
      <x:c r="F7" s="2" t="str"/>
      <x:c r="G7" s="2"/>
      <x:c r="H7" s="2"/>
    </x:row>
    <x:row r="8" ht="20" customHeight="1">
      <x:c r="A8" s="15" t="str">
        <x:v>Won</x:v>
      </x:c>
      <x:c r="B8" s="15" t="n">
        <x:f>IF(OR(COUNT($B$4,$D$4,$F$4)&lt;&gt;3,$D$4&lt;$B$4,$F$4&lt;$D$4,COUNTIF($E$15:$E$45,"Check row")&gt;0),"Check inputs",COUNT(F15:F45))</x:f>
        <x:v>5</x:v>
      </x:c>
      <x:c r="C8" s="16" t="n">
        <x:f>IF(AND(ISNUMBER(B8),B8&gt;0),MEDIAN(F15:F45),"")</x:f>
        <x:v>30</x:v>
      </x:c>
      <x:c r="D8" s="16" t="n">
        <x:f>IF(AND(ISNUMBER(B8),B8&gt;0),_xlfn.PERCENTILE.INC(F15:F45,0.9),"")</x:f>
        <x:v>76</x:v>
      </x:c>
      <x:c r="E8" s="16" t="n">
        <x:f>IF(AND(ISNUMBER(B8),B8&gt;0),MAX(F15:F45),"")</x:f>
        <x:v>100</x:v>
      </x:c>
      <x:c r="F8" s="2"/>
      <x:c r="G8" s="2"/>
      <x:c r="H8" s="2"/>
    </x:row>
    <x:row r="9" ht="20" customHeight="1">
      <x:c r="A9" s="15" t="str">
        <x:v>Lost</x:v>
      </x:c>
      <x:c r="B9" s="15" t="n">
        <x:f>IF(OR(COUNT($B$4,$D$4,$F$4)&lt;&gt;3,$D$4&lt;$B$4,$F$4&lt;$D$4,COUNTIF($E$15:$E$45,"Check row")&gt;0),"Check inputs",COUNT(G15:G45))</x:f>
        <x:v>2</x:v>
      </x:c>
      <x:c r="C9" s="16" t="n">
        <x:f>IF(AND(ISNUMBER(B9),B9&gt;0),MEDIAN(G15:G45),"")</x:f>
        <x:v>25</x:v>
      </x:c>
      <x:c r="D9" s="16" t="n">
        <x:f>IF(AND(ISNUMBER(B9),B9&gt;0),_xlfn.PERCENTILE.INC(G15:G45,0.9),"")</x:f>
        <x:v>33</x:v>
      </x:c>
      <x:c r="E9" s="16" t="n">
        <x:f>IF(AND(ISNUMBER(B9),B9&gt;0),MAX(G15:G45),"")</x:f>
        <x:v>35</x:v>
      </x:c>
      <x:c r="F9" s="2"/>
      <x:c r="G9" s="2"/>
      <x:c r="H9" s="2"/>
    </x:row>
    <x:row r="10" ht="20" customHeight="1">
      <x:c r="A10" s="15" t="str">
        <x:v>Open age</x:v>
      </x:c>
      <x:c r="B10" s="15" t="n">
        <x:f>IF(OR(COUNT($B$4,$D$4,$F$4)&lt;&gt;3,$D$4&lt;$B$4,$F$4&lt;$D$4,COUNTIF($E$15:$E$45,"Check row")&gt;0),"Check inputs",COUNT(H15:H45))</x:f>
        <x:v>2</x:v>
      </x:c>
      <x:c r="C10" s="16" t="n">
        <x:f>IF(AND(ISNUMBER(B10),B10&gt;0),MEDIAN(H15:H45),"")</x:f>
        <x:v>110</x:v>
      </x:c>
      <x:c r="D10" s="16" t="n">
        <x:f>IF(AND(ISNUMBER(B10),B10&gt;0),_xlfn.PERCENTILE.INC(H15:H45,0.9),"")</x:f>
        <x:v>118</x:v>
      </x:c>
      <x:c r="E10" s="16" t="n">
        <x:f>IF(AND(ISNUMBER(B10),B10&gt;0),MAX(H15:H45),"")</x:f>
        <x:v>120</x:v>
      </x:c>
      <x:c r="F10" s="2"/>
      <x:c r="G10" s="2"/>
      <x:c r="H10" s="2"/>
    </x:row>
    <x:row r="11" ht="20" customHeight="1">
      <x:c r="A11" s="2" t="str">
        <x:v>¹ Inclusive linear interpolation. With five wins, P90 lies between the fourth and fifth durations.</x:v>
      </x:c>
      <x:c r="B11" s="2" t="str">
        <x:v>¹ Inclusive linear interpolation. With five wins, P90 lies between the fourth and fifth durations.</x:v>
      </x:c>
      <x:c r="C11" s="2" t="str">
        <x:v>¹ Inclusive linear interpolation. With five wins, P90 lies between the fourth and fifth durations.</x:v>
      </x:c>
      <x:c r="D11" s="2" t="str">
        <x:v>¹ Inclusive linear interpolation. With five wins, P90 lies between the fourth and fifth durations.</x:v>
      </x:c>
      <x:c r="E11" s="2" t="str">
        <x:v>¹ Inclusive linear interpolation. With five wins, P90 lies between the fourth and fifth durations.</x:v>
      </x:c>
      <x:c r="F11" s="2" t="str">
        <x:v>¹ Inclusive linear interpolation. With five wins, P90 lies between the fourth and fifth durations.</x:v>
      </x:c>
      <x:c r="G11" s="2" t="str">
        <x:v>¹ Inclusive linear interpolation. With five wins, P90 lies between the fourth and fifth durations.</x:v>
      </x:c>
      <x:c r="H11" s="2" t="str">
        <x:v>¹ Inclusive linear interpolation. With five wins, P90 lies between the fourth and fifth durations.</x:v>
      </x:c>
    </x:row>
    <x:row r="12" ht="20" customHeight="1">
      <x:c r="A12" s="2" t="str">
        <x:v>Open age ends at the snapshot. A deal that closed after that date counts as open. Outside = excluded from this cohort.</x:v>
      </x:c>
      <x:c r="B12" s="2" t="str">
        <x:v>Open age ends at the snapshot. A deal that closed after that date counts as open. Outside = excluded from this cohort.</x:v>
      </x:c>
      <x:c r="C12" s="2" t="str">
        <x:v>Open age ends at the snapshot. A deal that closed after that date counts as open. Outside = excluded from this cohort.</x:v>
      </x:c>
      <x:c r="D12" s="2" t="str">
        <x:v>Open age ends at the snapshot. A deal that closed after that date counts as open. Outside = excluded from this cohort.</x:v>
      </x:c>
      <x:c r="E12" s="2" t="str">
        <x:v>Open age ends at the snapshot. A deal that closed after that date counts as open. Outside = excluded from this cohort.</x:v>
      </x:c>
      <x:c r="F12" s="2" t="str">
        <x:v>Open age ends at the snapshot. A deal that closed after that date counts as open. Outside = excluded from this cohort.</x:v>
      </x:c>
      <x:c r="G12" s="2" t="str">
        <x:v>Open age ends at the snapshot. A deal that closed after that date counts as open. Outside = excluded from this cohort.</x:v>
      </x:c>
      <x:c r="H12" s="2" t="str">
        <x:v>Open age ends at the snapshot. A deal that closed after that date counts as open. Outside = excluded from this cohort.</x:v>
      </x:c>
    </x:row>
    <x:row r="13" ht="20" customHeight="1">
      <x:c r="A13" s="2"/>
      <x:c r="B13" s="2"/>
      <x:c r="C13" s="2"/>
      <x:c r="D13" s="2"/>
      <x:c r="E13" s="2"/>
      <x:c r="F13" s="2"/>
      <x:c r="G13" s="2"/>
      <x:c r="H13" s="2"/>
    </x:row>
    <x:row r="14" ht="20" customHeight="1">
      <x:c r="A14" s="13" t="str">
        <x:v>Deal ID</x:v>
      </x:c>
      <x:c r="B14" s="13" t="str">
        <x:v>Created on</x:v>
      </x:c>
      <x:c r="C14" s="13" t="str">
        <x:v>Status</x:v>
      </x:c>
      <x:c r="D14" s="13" t="str">
        <x:v>Closed on</x:v>
      </x:c>
      <x:c r="E14" s="13" t="str">
        <x:v>At snapshot</x:v>
      </x:c>
      <x:c r="F14" s="13" t="str">
        <x:v>Won days</x:v>
      </x:c>
      <x:c r="G14" s="13" t="str">
        <x:v>Lost days</x:v>
      </x:c>
      <x:c r="H14" s="13" t="str">
        <x:v>Open age</x:v>
      </x:c>
    </x:row>
    <x:row r="15" ht="20" customHeight="1">
      <x:c r="A15" s="9" t="str">
        <x:v>S01</x:v>
      </x:c>
      <x:c r="B15" s="10" t="n">
        <x:v>46204</x:v>
      </x:c>
      <x:c r="C15" s="9" t="str">
        <x:v>Won</x:v>
      </x:c>
      <x:c r="D15" s="10" t="n">
        <x:v>46214</x:v>
      </x:c>
      <x:c r="E15" s="2" t="str">
        <x:f>IF(COUNTA(A15:D15)=0,"",IF(NOT(AND(A15&lt;&gt;"",COUNTIF($A$15:$A$45,A15)=1,ISNUMBER(B15),B15&gt;0,OR(AND(C15="Open",D15=""),AND(OR(C15="Won",C15="Lost"),ISNUMBER(D15),D15&gt;=B15)))),"Check row",IF(OR(B15&lt;$B$4,B15&gt;$D$4,B15&gt;$F$4),"Outside",IF(OR(C15="Open",D15&gt;$F$4),"Open",C15))))</x:f>
        <x:v>Won</x:v>
      </x:c>
      <x:c r="F15" s="2" t="n">
        <x:f>IF(E15="Won",D15-B15,"")</x:f>
        <x:v>10</x:v>
      </x:c>
      <x:c r="G15" s="2" t="str">
        <x:f>IF(E15="Lost",D15-B15,"")</x:f>
      </x:c>
      <x:c r="H15" s="2" t="str">
        <x:f>IF(E15="Open",$F$4-B15,"")</x:f>
      </x:c>
    </x:row>
    <x:row r="16" ht="20" customHeight="1">
      <x:c r="A16" s="9" t="str">
        <x:v>S02</x:v>
      </x:c>
      <x:c r="B16" s="10" t="n">
        <x:v>46205</x:v>
      </x:c>
      <x:c r="C16" s="9" t="str">
        <x:v>Won</x:v>
      </x:c>
      <x:c r="D16" s="10" t="n">
        <x:v>46225</x:v>
      </x:c>
      <x:c r="E16" s="2" t="str">
        <x:f>IF(COUNTA(A16:D16)=0,"",IF(NOT(AND(A16&lt;&gt;"",COUNTIF($A$15:$A$45,A16)=1,ISNUMBER(B16),B16&gt;0,OR(AND(C16="Open",D16=""),AND(OR(C16="Won",C16="Lost"),ISNUMBER(D16),D16&gt;=B16)))),"Check row",IF(OR(B16&lt;$B$4,B16&gt;$D$4,B16&gt;$F$4),"Outside",IF(OR(C16="Open",D16&gt;$F$4),"Open",C16))))</x:f>
        <x:v>Won</x:v>
      </x:c>
      <x:c r="F16" s="2" t="n">
        <x:f>IF(E16="Won",D16-B16,"")</x:f>
        <x:v>20</x:v>
      </x:c>
      <x:c r="G16" s="2" t="str">
        <x:f>IF(E16="Lost",D16-B16,"")</x:f>
      </x:c>
      <x:c r="H16" s="2" t="str">
        <x:f>IF(E16="Open",$F$4-B16,"")</x:f>
      </x:c>
    </x:row>
    <x:row r="17" ht="20" customHeight="1">
      <x:c r="A17" s="9" t="str">
        <x:v>S03</x:v>
      </x:c>
      <x:c r="B17" s="10" t="n">
        <x:v>46206</x:v>
      </x:c>
      <x:c r="C17" s="9" t="str">
        <x:v>Won</x:v>
      </x:c>
      <x:c r="D17" s="10" t="n">
        <x:v>46236</x:v>
      </x:c>
      <x:c r="E17" s="2" t="str">
        <x:f>IF(COUNTA(A17:D17)=0,"",IF(NOT(AND(A17&lt;&gt;"",COUNTIF($A$15:$A$45,A17)=1,ISNUMBER(B17),B17&gt;0,OR(AND(C17="Open",D17=""),AND(OR(C17="Won",C17="Lost"),ISNUMBER(D17),D17&gt;=B17)))),"Check row",IF(OR(B17&lt;$B$4,B17&gt;$D$4,B17&gt;$F$4),"Outside",IF(OR(C17="Open",D17&gt;$F$4),"Open",C17))))</x:f>
        <x:v>Won</x:v>
      </x:c>
      <x:c r="F17" s="2" t="n">
        <x:f>IF(E17="Won",D17-B17,"")</x:f>
        <x:v>30</x:v>
      </x:c>
      <x:c r="G17" s="2" t="str">
        <x:f>IF(E17="Lost",D17-B17,"")</x:f>
      </x:c>
      <x:c r="H17" s="2" t="str">
        <x:f>IF(E17="Open",$F$4-B17,"")</x:f>
      </x:c>
    </x:row>
    <x:row r="18" ht="20" customHeight="1">
      <x:c r="A18" s="9" t="str">
        <x:v>S04</x:v>
      </x:c>
      <x:c r="B18" s="10" t="n">
        <x:v>46207</x:v>
      </x:c>
      <x:c r="C18" s="9" t="str">
        <x:v>Won</x:v>
      </x:c>
      <x:c r="D18" s="10" t="n">
        <x:v>46247</x:v>
      </x:c>
      <x:c r="E18" s="2" t="str">
        <x:f>IF(COUNTA(A18:D18)=0,"",IF(NOT(AND(A18&lt;&gt;"",COUNTIF($A$15:$A$45,A18)=1,ISNUMBER(B18),B18&gt;0,OR(AND(C18="Open",D18=""),AND(OR(C18="Won",C18="Lost"),ISNUMBER(D18),D18&gt;=B18)))),"Check row",IF(OR(B18&lt;$B$4,B18&gt;$D$4,B18&gt;$F$4),"Outside",IF(OR(C18="Open",D18&gt;$F$4),"Open",C18))))</x:f>
        <x:v>Won</x:v>
      </x:c>
      <x:c r="F18" s="2" t="n">
        <x:f>IF(E18="Won",D18-B18,"")</x:f>
        <x:v>40</x:v>
      </x:c>
      <x:c r="G18" s="2" t="str">
        <x:f>IF(E18="Lost",D18-B18,"")</x:f>
      </x:c>
      <x:c r="H18" s="2" t="str">
        <x:f>IF(E18="Open",$F$4-B18,"")</x:f>
      </x:c>
    </x:row>
    <x:row r="19" ht="20" customHeight="1">
      <x:c r="A19" s="9" t="str">
        <x:v>S05</x:v>
      </x:c>
      <x:c r="B19" s="10" t="n">
        <x:v>46208</x:v>
      </x:c>
      <x:c r="C19" s="9" t="str">
        <x:v>Won</x:v>
      </x:c>
      <x:c r="D19" s="10" t="n">
        <x:v>46308</x:v>
      </x:c>
      <x:c r="E19" s="2" t="str">
        <x:f>IF(COUNTA(A19:D19)=0,"",IF(NOT(AND(A19&lt;&gt;"",COUNTIF($A$15:$A$45,A19)=1,ISNUMBER(B19),B19&gt;0,OR(AND(C19="Open",D19=""),AND(OR(C19="Won",C19="Lost"),ISNUMBER(D19),D19&gt;=B19)))),"Check row",IF(OR(B19&lt;$B$4,B19&gt;$D$4,B19&gt;$F$4),"Outside",IF(OR(C19="Open",D19&gt;$F$4),"Open",C19))))</x:f>
        <x:v>Won</x:v>
      </x:c>
      <x:c r="F19" s="2" t="n">
        <x:f>IF(E19="Won",D19-B19,"")</x:f>
        <x:v>100</x:v>
      </x:c>
      <x:c r="G19" s="2" t="str">
        <x:f>IF(E19="Lost",D19-B19,"")</x:f>
      </x:c>
      <x:c r="H19" s="2" t="str">
        <x:f>IF(E19="Open",$F$4-B19,"")</x:f>
      </x:c>
    </x:row>
    <x:row r="20" ht="20" customHeight="1">
      <x:c r="A20" s="9" t="str">
        <x:v>S06</x:v>
      </x:c>
      <x:c r="B20" s="10" t="n">
        <x:v>46209</x:v>
      </x:c>
      <x:c r="C20" s="9" t="str">
        <x:v>Lost</x:v>
      </x:c>
      <x:c r="D20" s="10" t="n">
        <x:v>46224</x:v>
      </x:c>
      <x:c r="E20" s="2" t="str">
        <x:f>IF(COUNTA(A20:D20)=0,"",IF(NOT(AND(A20&lt;&gt;"",COUNTIF($A$15:$A$45,A20)=1,ISNUMBER(B20),B20&gt;0,OR(AND(C20="Open",D20=""),AND(OR(C20="Won",C20="Lost"),ISNUMBER(D20),D20&gt;=B20)))),"Check row",IF(OR(B20&lt;$B$4,B20&gt;$D$4,B20&gt;$F$4),"Outside",IF(OR(C20="Open",D20&gt;$F$4),"Open",C20))))</x:f>
        <x:v>Lost</x:v>
      </x:c>
      <x:c r="F20" s="2" t="str">
        <x:f>IF(E20="Won",D20-B20,"")</x:f>
      </x:c>
      <x:c r="G20" s="2" t="n">
        <x:f>IF(E20="Lost",D20-B20,"")</x:f>
        <x:v>15</x:v>
      </x:c>
      <x:c r="H20" s="2" t="str">
        <x:f>IF(E20="Open",$F$4-B20,"")</x:f>
      </x:c>
    </x:row>
    <x:row r="21" ht="20" customHeight="1">
      <x:c r="A21" s="9" t="str">
        <x:v>S07</x:v>
      </x:c>
      <x:c r="B21" s="10" t="n">
        <x:v>46210</x:v>
      </x:c>
      <x:c r="C21" s="9" t="str">
        <x:v>Lost</x:v>
      </x:c>
      <x:c r="D21" s="10" t="n">
        <x:v>46245</x:v>
      </x:c>
      <x:c r="E21" s="2" t="str">
        <x:f>IF(COUNTA(A21:D21)=0,"",IF(NOT(AND(A21&lt;&gt;"",COUNTIF($A$15:$A$45,A21)=1,ISNUMBER(B21),B21&gt;0,OR(AND(C21="Open",D21=""),AND(OR(C21="Won",C21="Lost"),ISNUMBER(D21),D21&gt;=B21)))),"Check row",IF(OR(B21&lt;$B$4,B21&gt;$D$4,B21&gt;$F$4),"Outside",IF(OR(C21="Open",D21&gt;$F$4),"Open",C21))))</x:f>
        <x:v>Lost</x:v>
      </x:c>
      <x:c r="F21" s="2" t="str">
        <x:f>IF(E21="Won",D21-B21,"")</x:f>
      </x:c>
      <x:c r="G21" s="2" t="n">
        <x:f>IF(E21="Lost",D21-B21,"")</x:f>
        <x:v>35</x:v>
      </x:c>
      <x:c r="H21" s="2" t="str">
        <x:f>IF(E21="Open",$F$4-B21,"")</x:f>
      </x:c>
    </x:row>
    <x:row r="22" ht="20" customHeight="1">
      <x:c r="A22" s="9" t="str">
        <x:v>S08</x:v>
      </x:c>
      <x:c r="B22" s="10" t="n">
        <x:v>46226</x:v>
      </x:c>
      <x:c r="C22" s="9" t="str">
        <x:v>Open</x:v>
      </x:c>
      <x:c r="D22" s="10"/>
      <x:c r="E22" s="2" t="str">
        <x:f>IF(COUNTA(A22:D22)=0,"",IF(NOT(AND(A22&lt;&gt;"",COUNTIF($A$15:$A$45,A22)=1,ISNUMBER(B22),B22&gt;0,OR(AND(C22="Open",D22=""),AND(OR(C22="Won",C22="Lost"),ISNUMBER(D22),D22&gt;=B22)))),"Check row",IF(OR(B22&lt;$B$4,B22&gt;$D$4,B22&gt;$F$4),"Outside",IF(OR(C22="Open",D22&gt;$F$4),"Open",C22))))</x:f>
        <x:v>Open</x:v>
      </x:c>
      <x:c r="F22" s="2" t="str">
        <x:f>IF(E22="Won",D22-B22,"")</x:f>
      </x:c>
      <x:c r="G22" s="2" t="str">
        <x:f>IF(E22="Lost",D22-B22,"")</x:f>
      </x:c>
      <x:c r="H22" s="2" t="n">
        <x:f>IF(E22="Open",$F$4-B22,"")</x:f>
        <x:v>100</x:v>
      </x:c>
    </x:row>
    <x:row r="23" ht="20" customHeight="1">
      <x:c r="A23" s="9" t="str">
        <x:v>S09</x:v>
      </x:c>
      <x:c r="B23" s="10" t="n">
        <x:v>46206</x:v>
      </x:c>
      <x:c r="C23" s="9" t="str">
        <x:v>Open</x:v>
      </x:c>
      <x:c r="D23" s="10"/>
      <x:c r="E23" s="2" t="str">
        <x:f>IF(COUNTA(A23:D23)=0,"",IF(NOT(AND(A23&lt;&gt;"",COUNTIF($A$15:$A$45,A23)=1,ISNUMBER(B23),B23&gt;0,OR(AND(C23="Open",D23=""),AND(OR(C23="Won",C23="Lost"),ISNUMBER(D23),D23&gt;=B23)))),"Check row",IF(OR(B23&lt;$B$4,B23&gt;$D$4,B23&gt;$F$4),"Outside",IF(OR(C23="Open",D23&gt;$F$4),"Open",C23))))</x:f>
        <x:v>Open</x:v>
      </x:c>
      <x:c r="F23" s="2" t="str">
        <x:f>IF(E23="Won",D23-B23,"")</x:f>
      </x:c>
      <x:c r="G23" s="2" t="str">
        <x:f>IF(E23="Lost",D23-B23,"")</x:f>
      </x:c>
      <x:c r="H23" s="2" t="n">
        <x:f>IF(E23="Open",$F$4-B23,"")</x:f>
        <x:v>120</x:v>
      </x:c>
    </x:row>
    <x:row r="24" ht="20" customHeight="1">
      <x:c r="A24" s="9"/>
      <x:c r="B24" s="10"/>
      <x:c r="C24" s="9"/>
      <x:c r="D24" s="10"/>
      <x:c r="E24" s="2" t="str">
        <x:f>IF(COUNTA(A24:D24)=0,"",IF(NOT(AND(A24&lt;&gt;"",COUNTIF($A$15:$A$45,A24)=1,ISNUMBER(B24),B24&gt;0,OR(AND(C24="Open",D24=""),AND(OR(C24="Won",C24="Lost"),ISNUMBER(D24),D24&gt;=B24)))),"Check row",IF(OR(B24&lt;$B$4,B24&gt;$D$4,B24&gt;$F$4),"Outside",IF(OR(C24="Open",D24&gt;$F$4),"Open",C24))))</x:f>
      </x:c>
      <x:c r="F24" s="2" t="str">
        <x:f>IF(E24="Won",D24-B24,"")</x:f>
      </x:c>
      <x:c r="G24" s="2" t="str">
        <x:f>IF(E24="Lost",D24-B24,"")</x:f>
      </x:c>
      <x:c r="H24" s="2" t="str">
        <x:f>IF(E24="Open",$F$4-B24,"")</x:f>
      </x:c>
    </x:row>
    <x:row r="25" ht="20" customHeight="1">
      <x:c r="A25" s="9"/>
      <x:c r="B25" s="10"/>
      <x:c r="C25" s="9"/>
      <x:c r="D25" s="10"/>
      <x:c r="E25" s="2" t="str">
        <x:f>IF(COUNTA(A25:D25)=0,"",IF(NOT(AND(A25&lt;&gt;"",COUNTIF($A$15:$A$45,A25)=1,ISNUMBER(B25),B25&gt;0,OR(AND(C25="Open",D25=""),AND(OR(C25="Won",C25="Lost"),ISNUMBER(D25),D25&gt;=B25)))),"Check row",IF(OR(B25&lt;$B$4,B25&gt;$D$4,B25&gt;$F$4),"Outside",IF(OR(C25="Open",D25&gt;$F$4),"Open",C25))))</x:f>
      </x:c>
      <x:c r="F25" s="2" t="str">
        <x:f>IF(E25="Won",D25-B25,"")</x:f>
      </x:c>
      <x:c r="G25" s="2" t="str">
        <x:f>IF(E25="Lost",D25-B25,"")</x:f>
      </x:c>
      <x:c r="H25" s="2" t="str">
        <x:f>IF(E25="Open",$F$4-B25,"")</x:f>
      </x:c>
    </x:row>
    <x:row r="26" ht="20" customHeight="1">
      <x:c r="A26" s="9"/>
      <x:c r="B26" s="10"/>
      <x:c r="C26" s="9"/>
      <x:c r="D26" s="10"/>
      <x:c r="E26" s="2" t="str">
        <x:f>IF(COUNTA(A26:D26)=0,"",IF(NOT(AND(A26&lt;&gt;"",COUNTIF($A$15:$A$45,A26)=1,ISNUMBER(B26),B26&gt;0,OR(AND(C26="Open",D26=""),AND(OR(C26="Won",C26="Lost"),ISNUMBER(D26),D26&gt;=B26)))),"Check row",IF(OR(B26&lt;$B$4,B26&gt;$D$4,B26&gt;$F$4),"Outside",IF(OR(C26="Open",D26&gt;$F$4),"Open",C26))))</x:f>
      </x:c>
      <x:c r="F26" s="2" t="str">
        <x:f>IF(E26="Won",D26-B26,"")</x:f>
      </x:c>
      <x:c r="G26" s="2" t="str">
        <x:f>IF(E26="Lost",D26-B26,"")</x:f>
      </x:c>
      <x:c r="H26" s="2" t="str">
        <x:f>IF(E26="Open",$F$4-B26,"")</x:f>
      </x:c>
    </x:row>
    <x:row r="27" ht="20" customHeight="1">
      <x:c r="A27" s="9"/>
      <x:c r="B27" s="10"/>
      <x:c r="C27" s="9"/>
      <x:c r="D27" s="10"/>
      <x:c r="E27" s="2" t="str">
        <x:f>IF(COUNTA(A27:D27)=0,"",IF(NOT(AND(A27&lt;&gt;"",COUNTIF($A$15:$A$45,A27)=1,ISNUMBER(B27),B27&gt;0,OR(AND(C27="Open",D27=""),AND(OR(C27="Won",C27="Lost"),ISNUMBER(D27),D27&gt;=B27)))),"Check row",IF(OR(B27&lt;$B$4,B27&gt;$D$4,B27&gt;$F$4),"Outside",IF(OR(C27="Open",D27&gt;$F$4),"Open",C27))))</x:f>
      </x:c>
      <x:c r="F27" s="2" t="str">
        <x:f>IF(E27="Won",D27-B27,"")</x:f>
      </x:c>
      <x:c r="G27" s="2" t="str">
        <x:f>IF(E27="Lost",D27-B27,"")</x:f>
      </x:c>
      <x:c r="H27" s="2" t="str">
        <x:f>IF(E27="Open",$F$4-B27,"")</x:f>
      </x:c>
    </x:row>
    <x:row r="28" ht="20" customHeight="1">
      <x:c r="A28" s="9"/>
      <x:c r="B28" s="10"/>
      <x:c r="C28" s="9"/>
      <x:c r="D28" s="10"/>
      <x:c r="E28" s="2" t="str">
        <x:f>IF(COUNTA(A28:D28)=0,"",IF(NOT(AND(A28&lt;&gt;"",COUNTIF($A$15:$A$45,A28)=1,ISNUMBER(B28),B28&gt;0,OR(AND(C28="Open",D28=""),AND(OR(C28="Won",C28="Lost"),ISNUMBER(D28),D28&gt;=B28)))),"Check row",IF(OR(B28&lt;$B$4,B28&gt;$D$4,B28&gt;$F$4),"Outside",IF(OR(C28="Open",D28&gt;$F$4),"Open",C28))))</x:f>
      </x:c>
      <x:c r="F28" s="2" t="str">
        <x:f>IF(E28="Won",D28-B28,"")</x:f>
      </x:c>
      <x:c r="G28" s="2" t="str">
        <x:f>IF(E28="Lost",D28-B28,"")</x:f>
      </x:c>
      <x:c r="H28" s="2" t="str">
        <x:f>IF(E28="Open",$F$4-B28,"")</x:f>
      </x:c>
    </x:row>
    <x:row r="29" ht="20" customHeight="1">
      <x:c r="A29" s="9"/>
      <x:c r="B29" s="10"/>
      <x:c r="C29" s="9"/>
      <x:c r="D29" s="10"/>
      <x:c r="E29" s="2" t="str">
        <x:f>IF(COUNTA(A29:D29)=0,"",IF(NOT(AND(A29&lt;&gt;"",COUNTIF($A$15:$A$45,A29)=1,ISNUMBER(B29),B29&gt;0,OR(AND(C29="Open",D29=""),AND(OR(C29="Won",C29="Lost"),ISNUMBER(D29),D29&gt;=B29)))),"Check row",IF(OR(B29&lt;$B$4,B29&gt;$D$4,B29&gt;$F$4),"Outside",IF(OR(C29="Open",D29&gt;$F$4),"Open",C29))))</x:f>
      </x:c>
      <x:c r="F29" s="2" t="str">
        <x:f>IF(E29="Won",D29-B29,"")</x:f>
      </x:c>
      <x:c r="G29" s="2" t="str">
        <x:f>IF(E29="Lost",D29-B29,"")</x:f>
      </x:c>
      <x:c r="H29" s="2" t="str">
        <x:f>IF(E29="Open",$F$4-B29,"")</x:f>
      </x:c>
    </x:row>
    <x:row r="30" ht="20" customHeight="1">
      <x:c r="A30" s="9"/>
      <x:c r="B30" s="10"/>
      <x:c r="C30" s="9"/>
      <x:c r="D30" s="10"/>
      <x:c r="E30" s="2" t="str">
        <x:f>IF(COUNTA(A30:D30)=0,"",IF(NOT(AND(A30&lt;&gt;"",COUNTIF($A$15:$A$45,A30)=1,ISNUMBER(B30),B30&gt;0,OR(AND(C30="Open",D30=""),AND(OR(C30="Won",C30="Lost"),ISNUMBER(D30),D30&gt;=B30)))),"Check row",IF(OR(B30&lt;$B$4,B30&gt;$D$4,B30&gt;$F$4),"Outside",IF(OR(C30="Open",D30&gt;$F$4),"Open",C30))))</x:f>
      </x:c>
      <x:c r="F30" s="2" t="str">
        <x:f>IF(E30="Won",D30-B30,"")</x:f>
      </x:c>
      <x:c r="G30" s="2" t="str">
        <x:f>IF(E30="Lost",D30-B30,"")</x:f>
      </x:c>
      <x:c r="H30" s="2" t="str">
        <x:f>IF(E30="Open",$F$4-B30,"")</x:f>
      </x:c>
    </x:row>
    <x:row r="31" ht="20" customHeight="1">
      <x:c r="A31" s="9"/>
      <x:c r="B31" s="10"/>
      <x:c r="C31" s="9"/>
      <x:c r="D31" s="10"/>
      <x:c r="E31" s="2" t="str">
        <x:f>IF(COUNTA(A31:D31)=0,"",IF(NOT(AND(A31&lt;&gt;"",COUNTIF($A$15:$A$45,A31)=1,ISNUMBER(B31),B31&gt;0,OR(AND(C31="Open",D31=""),AND(OR(C31="Won",C31="Lost"),ISNUMBER(D31),D31&gt;=B31)))),"Check row",IF(OR(B31&lt;$B$4,B31&gt;$D$4,B31&gt;$F$4),"Outside",IF(OR(C31="Open",D31&gt;$F$4),"Open",C31))))</x:f>
      </x:c>
      <x:c r="F31" s="2" t="str">
        <x:f>IF(E31="Won",D31-B31,"")</x:f>
      </x:c>
      <x:c r="G31" s="2" t="str">
        <x:f>IF(E31="Lost",D31-B31,"")</x:f>
      </x:c>
      <x:c r="H31" s="2" t="str">
        <x:f>IF(E31="Open",$F$4-B31,"")</x:f>
      </x:c>
    </x:row>
    <x:row r="32" ht="20" customHeight="1">
      <x:c r="A32" s="9"/>
      <x:c r="B32" s="10"/>
      <x:c r="C32" s="9"/>
      <x:c r="D32" s="10"/>
      <x:c r="E32" s="2" t="str">
        <x:f>IF(COUNTA(A32:D32)=0,"",IF(NOT(AND(A32&lt;&gt;"",COUNTIF($A$15:$A$45,A32)=1,ISNUMBER(B32),B32&gt;0,OR(AND(C32="Open",D32=""),AND(OR(C32="Won",C32="Lost"),ISNUMBER(D32),D32&gt;=B32)))),"Check row",IF(OR(B32&lt;$B$4,B32&gt;$D$4,B32&gt;$F$4),"Outside",IF(OR(C32="Open",D32&gt;$F$4),"Open",C32))))</x:f>
      </x:c>
      <x:c r="F32" s="2" t="str">
        <x:f>IF(E32="Won",D32-B32,"")</x:f>
      </x:c>
      <x:c r="G32" s="2" t="str">
        <x:f>IF(E32="Lost",D32-B32,"")</x:f>
      </x:c>
      <x:c r="H32" s="2" t="str">
        <x:f>IF(E32="Open",$F$4-B32,"")</x:f>
      </x:c>
    </x:row>
    <x:row r="33" ht="20" customHeight="1">
      <x:c r="A33" s="9"/>
      <x:c r="B33" s="10"/>
      <x:c r="C33" s="9"/>
      <x:c r="D33" s="10"/>
      <x:c r="E33" s="2" t="str">
        <x:f>IF(COUNTA(A33:D33)=0,"",IF(NOT(AND(A33&lt;&gt;"",COUNTIF($A$15:$A$45,A33)=1,ISNUMBER(B33),B33&gt;0,OR(AND(C33="Open",D33=""),AND(OR(C33="Won",C33="Lost"),ISNUMBER(D33),D33&gt;=B33)))),"Check row",IF(OR(B33&lt;$B$4,B33&gt;$D$4,B33&gt;$F$4),"Outside",IF(OR(C33="Open",D33&gt;$F$4),"Open",C33))))</x:f>
      </x:c>
      <x:c r="F33" s="2" t="str">
        <x:f>IF(E33="Won",D33-B33,"")</x:f>
      </x:c>
      <x:c r="G33" s="2" t="str">
        <x:f>IF(E33="Lost",D33-B33,"")</x:f>
      </x:c>
      <x:c r="H33" s="2" t="str">
        <x:f>IF(E33="Open",$F$4-B33,"")</x:f>
      </x:c>
    </x:row>
    <x:row r="34" ht="20" customHeight="1">
      <x:c r="A34" s="9"/>
      <x:c r="B34" s="10"/>
      <x:c r="C34" s="9"/>
      <x:c r="D34" s="10"/>
      <x:c r="E34" s="2" t="str">
        <x:f>IF(COUNTA(A34:D34)=0,"",IF(NOT(AND(A34&lt;&gt;"",COUNTIF($A$15:$A$45,A34)=1,ISNUMBER(B34),B34&gt;0,OR(AND(C34="Open",D34=""),AND(OR(C34="Won",C34="Lost"),ISNUMBER(D34),D34&gt;=B34)))),"Check row",IF(OR(B34&lt;$B$4,B34&gt;$D$4,B34&gt;$F$4),"Outside",IF(OR(C34="Open",D34&gt;$F$4),"Open",C34))))</x:f>
      </x:c>
      <x:c r="F34" s="2" t="str">
        <x:f>IF(E34="Won",D34-B34,"")</x:f>
      </x:c>
      <x:c r="G34" s="2" t="str">
        <x:f>IF(E34="Lost",D34-B34,"")</x:f>
      </x:c>
      <x:c r="H34" s="2" t="str">
        <x:f>IF(E34="Open",$F$4-B34,"")</x:f>
      </x:c>
    </x:row>
    <x:row r="35" ht="20" customHeight="1">
      <x:c r="A35" s="9"/>
      <x:c r="B35" s="10"/>
      <x:c r="C35" s="9"/>
      <x:c r="D35" s="10"/>
      <x:c r="E35" s="2" t="str">
        <x:f>IF(COUNTA(A35:D35)=0,"",IF(NOT(AND(A35&lt;&gt;"",COUNTIF($A$15:$A$45,A35)=1,ISNUMBER(B35),B35&gt;0,OR(AND(C35="Open",D35=""),AND(OR(C35="Won",C35="Lost"),ISNUMBER(D35),D35&gt;=B35)))),"Check row",IF(OR(B35&lt;$B$4,B35&gt;$D$4,B35&gt;$F$4),"Outside",IF(OR(C35="Open",D35&gt;$F$4),"Open",C35))))</x:f>
      </x:c>
      <x:c r="F35" s="2" t="str">
        <x:f>IF(E35="Won",D35-B35,"")</x:f>
      </x:c>
      <x:c r="G35" s="2" t="str">
        <x:f>IF(E35="Lost",D35-B35,"")</x:f>
      </x:c>
      <x:c r="H35" s="2" t="str">
        <x:f>IF(E35="Open",$F$4-B35,"")</x:f>
      </x:c>
    </x:row>
    <x:row r="36" ht="20" customHeight="1">
      <x:c r="A36" s="9"/>
      <x:c r="B36" s="10"/>
      <x:c r="C36" s="9"/>
      <x:c r="D36" s="10"/>
      <x:c r="E36" s="2" t="str">
        <x:f>IF(COUNTA(A36:D36)=0,"",IF(NOT(AND(A36&lt;&gt;"",COUNTIF($A$15:$A$45,A36)=1,ISNUMBER(B36),B36&gt;0,OR(AND(C36="Open",D36=""),AND(OR(C36="Won",C36="Lost"),ISNUMBER(D36),D36&gt;=B36)))),"Check row",IF(OR(B36&lt;$B$4,B36&gt;$D$4,B36&gt;$F$4),"Outside",IF(OR(C36="Open",D36&gt;$F$4),"Open",C36))))</x:f>
      </x:c>
      <x:c r="F36" s="2" t="str">
        <x:f>IF(E36="Won",D36-B36,"")</x:f>
      </x:c>
      <x:c r="G36" s="2" t="str">
        <x:f>IF(E36="Lost",D36-B36,"")</x:f>
      </x:c>
      <x:c r="H36" s="2" t="str">
        <x:f>IF(E36="Open",$F$4-B36,"")</x:f>
      </x:c>
    </x:row>
    <x:row r="37" ht="20" customHeight="1">
      <x:c r="A37" s="9"/>
      <x:c r="B37" s="10"/>
      <x:c r="C37" s="9"/>
      <x:c r="D37" s="10"/>
      <x:c r="E37" s="2" t="str">
        <x:f>IF(COUNTA(A37:D37)=0,"",IF(NOT(AND(A37&lt;&gt;"",COUNTIF($A$15:$A$45,A37)=1,ISNUMBER(B37),B37&gt;0,OR(AND(C37="Open",D37=""),AND(OR(C37="Won",C37="Lost"),ISNUMBER(D37),D37&gt;=B37)))),"Check row",IF(OR(B37&lt;$B$4,B37&gt;$D$4,B37&gt;$F$4),"Outside",IF(OR(C37="Open",D37&gt;$F$4),"Open",C37))))</x:f>
      </x:c>
      <x:c r="F37" s="2" t="str">
        <x:f>IF(E37="Won",D37-B37,"")</x:f>
      </x:c>
      <x:c r="G37" s="2" t="str">
        <x:f>IF(E37="Lost",D37-B37,"")</x:f>
      </x:c>
      <x:c r="H37" s="2" t="str">
        <x:f>IF(E37="Open",$F$4-B37,"")</x:f>
      </x:c>
    </x:row>
    <x:row r="38" ht="20" customHeight="1">
      <x:c r="A38" s="9"/>
      <x:c r="B38" s="10"/>
      <x:c r="C38" s="9"/>
      <x:c r="D38" s="10"/>
      <x:c r="E38" s="2" t="str">
        <x:f>IF(COUNTA(A38:D38)=0,"",IF(NOT(AND(A38&lt;&gt;"",COUNTIF($A$15:$A$45,A38)=1,ISNUMBER(B38),B38&gt;0,OR(AND(C38="Open",D38=""),AND(OR(C38="Won",C38="Lost"),ISNUMBER(D38),D38&gt;=B38)))),"Check row",IF(OR(B38&lt;$B$4,B38&gt;$D$4,B38&gt;$F$4),"Outside",IF(OR(C38="Open",D38&gt;$F$4),"Open",C38))))</x:f>
      </x:c>
      <x:c r="F38" s="2" t="str">
        <x:f>IF(E38="Won",D38-B38,"")</x:f>
      </x:c>
      <x:c r="G38" s="2" t="str">
        <x:f>IF(E38="Lost",D38-B38,"")</x:f>
      </x:c>
      <x:c r="H38" s="2" t="str">
        <x:f>IF(E38="Open",$F$4-B38,"")</x:f>
      </x:c>
    </x:row>
    <x:row r="39" ht="20" customHeight="1">
      <x:c r="A39" s="9"/>
      <x:c r="B39" s="10"/>
      <x:c r="C39" s="9"/>
      <x:c r="D39" s="10"/>
      <x:c r="E39" s="2" t="str">
        <x:f>IF(COUNTA(A39:D39)=0,"",IF(NOT(AND(A39&lt;&gt;"",COUNTIF($A$15:$A$45,A39)=1,ISNUMBER(B39),B39&gt;0,OR(AND(C39="Open",D39=""),AND(OR(C39="Won",C39="Lost"),ISNUMBER(D39),D39&gt;=B39)))),"Check row",IF(OR(B39&lt;$B$4,B39&gt;$D$4,B39&gt;$F$4),"Outside",IF(OR(C39="Open",D39&gt;$F$4),"Open",C39))))</x:f>
      </x:c>
      <x:c r="F39" s="2" t="str">
        <x:f>IF(E39="Won",D39-B39,"")</x:f>
      </x:c>
      <x:c r="G39" s="2" t="str">
        <x:f>IF(E39="Lost",D39-B39,"")</x:f>
      </x:c>
      <x:c r="H39" s="2" t="str">
        <x:f>IF(E39="Open",$F$4-B39,"")</x:f>
      </x:c>
    </x:row>
    <x:row r="40" ht="20" customHeight="1">
      <x:c r="A40" s="9"/>
      <x:c r="B40" s="10"/>
      <x:c r="C40" s="9"/>
      <x:c r="D40" s="10"/>
      <x:c r="E40" s="2" t="str">
        <x:f>IF(COUNTA(A40:D40)=0,"",IF(NOT(AND(A40&lt;&gt;"",COUNTIF($A$15:$A$45,A40)=1,ISNUMBER(B40),B40&gt;0,OR(AND(C40="Open",D40=""),AND(OR(C40="Won",C40="Lost"),ISNUMBER(D40),D40&gt;=B40)))),"Check row",IF(OR(B40&lt;$B$4,B40&gt;$D$4,B40&gt;$F$4),"Outside",IF(OR(C40="Open",D40&gt;$F$4),"Open",C40))))</x:f>
      </x:c>
      <x:c r="F40" s="2" t="str">
        <x:f>IF(E40="Won",D40-B40,"")</x:f>
      </x:c>
      <x:c r="G40" s="2" t="str">
        <x:f>IF(E40="Lost",D40-B40,"")</x:f>
      </x:c>
      <x:c r="H40" s="2" t="str">
        <x:f>IF(E40="Open",$F$4-B40,"")</x:f>
      </x:c>
    </x:row>
    <x:row r="41" ht="20" customHeight="1">
      <x:c r="A41" s="9"/>
      <x:c r="B41" s="10"/>
      <x:c r="C41" s="9"/>
      <x:c r="D41" s="10"/>
      <x:c r="E41" s="2" t="str">
        <x:f>IF(COUNTA(A41:D41)=0,"",IF(NOT(AND(A41&lt;&gt;"",COUNTIF($A$15:$A$45,A41)=1,ISNUMBER(B41),B41&gt;0,OR(AND(C41="Open",D41=""),AND(OR(C41="Won",C41="Lost"),ISNUMBER(D41),D41&gt;=B41)))),"Check row",IF(OR(B41&lt;$B$4,B41&gt;$D$4,B41&gt;$F$4),"Outside",IF(OR(C41="Open",D41&gt;$F$4),"Open",C41))))</x:f>
      </x:c>
      <x:c r="F41" s="2" t="str">
        <x:f>IF(E41="Won",D41-B41,"")</x:f>
      </x:c>
      <x:c r="G41" s="2" t="str">
        <x:f>IF(E41="Lost",D41-B41,"")</x:f>
      </x:c>
      <x:c r="H41" s="2" t="str">
        <x:f>IF(E41="Open",$F$4-B41,"")</x:f>
      </x:c>
    </x:row>
    <x:row r="42" ht="20" customHeight="1">
      <x:c r="A42" s="9"/>
      <x:c r="B42" s="10"/>
      <x:c r="C42" s="9"/>
      <x:c r="D42" s="10"/>
      <x:c r="E42" s="2" t="str">
        <x:f>IF(COUNTA(A42:D42)=0,"",IF(NOT(AND(A42&lt;&gt;"",COUNTIF($A$15:$A$45,A42)=1,ISNUMBER(B42),B42&gt;0,OR(AND(C42="Open",D42=""),AND(OR(C42="Won",C42="Lost"),ISNUMBER(D42),D42&gt;=B42)))),"Check row",IF(OR(B42&lt;$B$4,B42&gt;$D$4,B42&gt;$F$4),"Outside",IF(OR(C42="Open",D42&gt;$F$4),"Open",C42))))</x:f>
      </x:c>
      <x:c r="F42" s="2" t="str">
        <x:f>IF(E42="Won",D42-B42,"")</x:f>
      </x:c>
      <x:c r="G42" s="2" t="str">
        <x:f>IF(E42="Lost",D42-B42,"")</x:f>
      </x:c>
      <x:c r="H42" s="2" t="str">
        <x:f>IF(E42="Open",$F$4-B42,"")</x:f>
      </x:c>
    </x:row>
    <x:row r="43" ht="20" customHeight="1">
      <x:c r="A43" s="9"/>
      <x:c r="B43" s="10"/>
      <x:c r="C43" s="9"/>
      <x:c r="D43" s="10"/>
      <x:c r="E43" s="2" t="str">
        <x:f>IF(COUNTA(A43:D43)=0,"",IF(NOT(AND(A43&lt;&gt;"",COUNTIF($A$15:$A$45,A43)=1,ISNUMBER(B43),B43&gt;0,OR(AND(C43="Open",D43=""),AND(OR(C43="Won",C43="Lost"),ISNUMBER(D43),D43&gt;=B43)))),"Check row",IF(OR(B43&lt;$B$4,B43&gt;$D$4,B43&gt;$F$4),"Outside",IF(OR(C43="Open",D43&gt;$F$4),"Open",C43))))</x:f>
      </x:c>
      <x:c r="F43" s="2" t="str">
        <x:f>IF(E43="Won",D43-B43,"")</x:f>
      </x:c>
      <x:c r="G43" s="2" t="str">
        <x:f>IF(E43="Lost",D43-B43,"")</x:f>
      </x:c>
      <x:c r="H43" s="2" t="str">
        <x:f>IF(E43="Open",$F$4-B43,"")</x:f>
      </x:c>
    </x:row>
    <x:row r="44" ht="20" customHeight="1">
      <x:c r="A44" s="9"/>
      <x:c r="B44" s="10"/>
      <x:c r="C44" s="9"/>
      <x:c r="D44" s="10"/>
      <x:c r="E44" s="2" t="str">
        <x:f>IF(COUNTA(A44:D44)=0,"",IF(NOT(AND(A44&lt;&gt;"",COUNTIF($A$15:$A$45,A44)=1,ISNUMBER(B44),B44&gt;0,OR(AND(C44="Open",D44=""),AND(OR(C44="Won",C44="Lost"),ISNUMBER(D44),D44&gt;=B44)))),"Check row",IF(OR(B44&lt;$B$4,B44&gt;$D$4,B44&gt;$F$4),"Outside",IF(OR(C44="Open",D44&gt;$F$4),"Open",C44))))</x:f>
      </x:c>
      <x:c r="F44" s="2" t="str">
        <x:f>IF(E44="Won",D44-B44,"")</x:f>
      </x:c>
      <x:c r="G44" s="2" t="str">
        <x:f>IF(E44="Lost",D44-B44,"")</x:f>
      </x:c>
      <x:c r="H44" s="2" t="str">
        <x:f>IF(E44="Open",$F$4-B44,"")</x:f>
      </x:c>
    </x:row>
    <x:row r="45" ht="20" customHeight="1">
      <x:c r="A45" s="9"/>
      <x:c r="B45" s="10"/>
      <x:c r="C45" s="9"/>
      <x:c r="D45" s="10"/>
      <x:c r="E45" s="2" t="str">
        <x:f>IF(COUNTA(A45:D45)=0,"",IF(NOT(AND(A45&lt;&gt;"",COUNTIF($A$15:$A$45,A45)=1,ISNUMBER(B45),B45&gt;0,OR(AND(C45="Open",D45=""),AND(OR(C45="Won",C45="Lost"),ISNUMBER(D45),D45&gt;=B45)))),"Check row",IF(OR(B45&lt;$B$4,B45&gt;$D$4,B45&gt;$F$4),"Outside",IF(OR(C45="Open",D45&gt;$F$4),"Open",C45))))</x:f>
      </x:c>
      <x:c r="F45" s="2" t="str">
        <x:f>IF(E45="Won",D45-B45,"")</x:f>
      </x:c>
      <x:c r="G45" s="2" t="str">
        <x:f>IF(E45="Lost",D45-B45,"")</x:f>
      </x:c>
      <x:c r="H45" s="2" t="str">
        <x:f>IF(E45="Open",$F$4-B45,"")</x:f>
      </x:c>
    </x:row>
  </x:sheetData>
  <x:mergeCells>
    <x:mergeCell ref="A1:H1"/>
    <x:mergeCell ref="A2:H2"/>
    <x:mergeCell ref="A5:H5"/>
    <x:mergeCell ref="A11:H11"/>
    <x:mergeCell ref="A12:H12"/>
  </x:mergeCells>
  <x:conditionalFormatting sqref="E15:E45">
    <x:cfRule type="expression" dxfId="0" priority="1">
      <x:formula>E15="Check row"</x:formula>
    </x:cfRule>
  </x:conditionalFormatting>
  <x:dataValidations count="1">
    <x:dataValidation type="list" sqref="C15:C45">
      <x:formula1>"Won,Lost,Open"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55B58"/>
  </x:sheetPr>
  <x:sheetViews>
    <x:sheetView showGridLines="0" workbookViewId="0"/>
  </x:sheetViews>
  <x:sheetFormatPr defaultRowHeight="15"/>
  <x:cols>
    <x:col min="1" max="1" width="37" hidden="0" customWidth="1"/>
    <x:col min="2" max="2" width="18" hidden="0" customWidth="1"/>
    <x:col min="3" max="3" width="3" hidden="0" customWidth="1"/>
    <x:col min="4" max="4" width="40" hidden="0" customWidth="1"/>
    <x:col min="5" max="5" width="20" hidden="0" customWidth="1"/>
  </x:cols>
  <x:sheetData>
    <x:row r="1" ht="31" customHeight="1">
      <x:c r="A1" s="6" t="str">
        <x:v>Ooligo  /  Customer economics</x:v>
      </x:c>
      <x:c r="B1" s="5" t="str">
        <x:v>Ooligo  /  Customer economics</x:v>
      </x:c>
      <x:c r="C1" s="5" t="str">
        <x:v>Ooligo  /  Customer economics</x:v>
      </x:c>
      <x:c r="D1" s="5" t="str">
        <x:v>Ooligo  /  Customer economics</x:v>
      </x:c>
      <x:c r="E1" s="5" t="str">
        <x:v>Ooligo  /  Customer economics</x:v>
      </x:c>
    </x:row>
    <x:row r="2" ht="23" customHeight="1">
      <x:c r="A2" s="7" t="str">
        <x:v>Fictional monthly cohort in USD   •   Edit blue inputs. Existing-account movements are separate from new sales.</x:v>
      </x:c>
      <x:c r="B2" s="7" t="str">
        <x:v>Fictional monthly cohort in USD   •   Edit blue inputs. Existing-account movements are separate from new sales.</x:v>
      </x:c>
      <x:c r="C2" s="7" t="str">
        <x:v>Fictional monthly cohort in USD   •   Edit blue inputs. Existing-account movements are separate from new sales.</x:v>
      </x:c>
      <x:c r="D2" s="7" t="str">
        <x:v>Fictional monthly cohort in USD   •   Edit blue inputs. Existing-account movements are separate from new sales.</x:v>
      </x:c>
      <x:c r="E2" s="7" t="str">
        <x:v>Fictional monthly cohort in USD   •   Edit blue inputs. Existing-account movements are separate from new sales.</x:v>
      </x:c>
    </x:row>
    <x:row r="3" ht="20" customHeight="1">
      <x:c r="A3" s="2"/>
      <x:c r="B3" s="2"/>
      <x:c r="C3" s="2"/>
      <x:c r="D3" s="2"/>
      <x:c r="E3" s="2"/>
    </x:row>
    <x:row r="4" ht="20" customHeight="1">
      <x:c r="A4" s="13" t="str">
        <x:v>Acquisition cohort  /  inputs</x:v>
      </x:c>
      <x:c r="B4" s="13" t="str">
        <x:v>Acquisition cohort  /  inputs</x:v>
      </x:c>
      <x:c r="C4" s="2"/>
      <x:c r="D4" s="13" t="str">
        <x:v>New-customer calculations</x:v>
      </x:c>
      <x:c r="E4" s="13" t="str">
        <x:v>New-customer calculations</x:v>
      </x:c>
    </x:row>
    <x:row r="5" ht="20" customHeight="1">
      <x:c r="A5" s="2" t="str">
        <x:v>New paying customers</x:v>
      </x:c>
      <x:c r="B5" s="9" t="n">
        <x:v>10</x:v>
      </x:c>
      <x:c r="C5" s="2"/>
      <x:c r="D5" s="2" t="str">
        <x:v>CAC per new customer</x:v>
      </x:c>
      <x:c r="E5" s="19" t="n">
        <x:f>IF(AND(COUNT(B6,B5)=2,B5&gt;0,B5=INT(B5),B6&gt;=0),B6/B5,"")</x:f>
        <x:v>10000</x:v>
      </x:c>
    </x:row>
    <x:row r="6" ht="20" customHeight="1">
      <x:c r="A6" s="2" t="str">
        <x:v>Acquisition-only spend</x:v>
      </x:c>
      <x:c r="B6" s="17" t="n">
        <x:v>100000</x:v>
      </x:c>
      <x:c r="C6" s="2"/>
      <x:c r="D6" s="2" t="str">
        <x:v>Monthly revenue per new customer</x:v>
      </x:c>
      <x:c r="E6" s="19" t="n">
        <x:f>IF(AND(COUNT(B7,B5)=2,B5&gt;0,B5=INT(B5),B7&gt;=0),B7/B5,"")</x:f>
        <x:v>625</x:v>
      </x:c>
    </x:row>
    <x:row r="7" ht="20" customHeight="1">
      <x:c r="A7" s="2" t="str">
        <x:v>Starting MRR from new customers</x:v>
      </x:c>
      <x:c r="B7" s="17" t="n">
        <x:v>6250</x:v>
      </x:c>
      <x:c r="C7" s="2"/>
      <x:c r="D7" s="2" t="str">
        <x:v>Monthly gross profit per customer</x:v>
      </x:c>
      <x:c r="E7" s="19" t="n">
        <x:f>IF(AND(COUNT(E6,B8)=2,B8&gt;=0,B8&lt;=1),E6*B8,"")</x:f>
        <x:v>500</x:v>
      </x:c>
    </x:row>
    <x:row r="8" ht="20" customHeight="1">
      <x:c r="A8" s="2" t="str">
        <x:v>Gross margin</x:v>
      </x:c>
      <x:c r="B8" s="18" t="n">
        <x:v>0.8</x:v>
      </x:c>
      <x:c r="C8" s="2"/>
      <x:c r="D8" s="15" t="str">
        <x:v>Simple CAC payback (months)</x:v>
      </x:c>
      <x:c r="E8" s="23" t="n">
        <x:f>IF(AND(COUNT(E5,E7)=2,E7&gt;0),E5/E7,"")</x:f>
        <x:v>20</x:v>
      </x:c>
    </x:row>
    <x:row r="9" ht="20" customHeight="1">
      <x:c r="A9" s="2" t="str">
        <x:v>Monthly customer churn</x:v>
      </x:c>
      <x:c r="B9" s="18" t="n">
        <x:v>0.02</x:v>
      </x:c>
      <x:c r="C9" s="2"/>
      <x:c r="D9" s="15" t="str">
        <x:v>Estimated gross-profit LTV</x:v>
      </x:c>
      <x:c r="E9" s="24" t="n">
        <x:f>IF(AND(COUNT(E7,B9)=2,B9&gt;0,B9&lt;=1),E7/B9,"")</x:f>
        <x:v>25000</x:v>
      </x:c>
    </x:row>
    <x:row r="10" ht="20" customHeight="1">
      <x:c r="A10" s="2"/>
      <x:c r="B10" s="2"/>
      <x:c r="C10" s="2"/>
      <x:c r="D10" s="15" t="str">
        <x:v>Estimated LTV / CAC</x:v>
      </x:c>
      <x:c r="E10" s="25" t="n">
        <x:f>IF(AND(COUNT(E9,E5)=2,E5&gt;0),E9/E5,"")</x:f>
        <x:v>2.5</x:v>
      </x:c>
    </x:row>
    <x:row r="11" ht="20" customHeight="1">
      <x:c r="A11" s="2"/>
      <x:c r="B11" s="2"/>
      <x:c r="C11" s="2"/>
      <x:c r="D11" s="2"/>
      <x:c r="E11" s="2"/>
    </x:row>
    <x:row r="12" ht="20" customHeight="1">
      <x:c r="A12" s="13" t="str">
        <x:v>Existing customers  /  enter positive amounts</x:v>
      </x:c>
      <x:c r="B12" s="13" t="str">
        <x:v>Existing customers  /  enter positive amounts</x:v>
      </x:c>
      <x:c r="C12" s="2"/>
      <x:c r="D12" s="13" t="str">
        <x:v>Recurring revenue reconciliation</x:v>
      </x:c>
      <x:c r="E12" s="13" t="str">
        <x:v>Recurring revenue reconciliation</x:v>
      </x:c>
    </x:row>
    <x:row r="13" ht="20" customHeight="1">
      <x:c r="A13" s="2" t="str">
        <x:v>Existing opening MRR</x:v>
      </x:c>
      <x:c r="B13" s="17" t="n">
        <x:v>20000</x:v>
      </x:c>
      <x:c r="C13" s="2"/>
      <x:c r="D13" s="2" t="str">
        <x:v>Existing ending MRR</x:v>
      </x:c>
      <x:c r="E13" s="19" t="n">
        <x:f>IF(AND(COUNT(B13:B16)=4,MIN(B13:B16)&gt;=0,B13+B14&gt;=B15+B16),B13+B14-B15-B16,"")</x:f>
        <x:v>20500</x:v>
      </x:c>
    </x:row>
    <x:row r="14" ht="20" customHeight="1">
      <x:c r="A14" s="2" t="str">
        <x:v>Expansion MRR</x:v>
      </x:c>
      <x:c r="B14" s="17" t="n">
        <x:v>2000</x:v>
      </x:c>
      <x:c r="C14" s="2"/>
      <x:c r="D14" s="2" t="str">
        <x:v>Net revenue retention</x:v>
      </x:c>
      <x:c r="E14" s="22" t="n">
        <x:f>IF(AND(COUNT(E13,B13)=2,B13&gt;0),E13/B13,"")</x:f>
        <x:v>1.025</x:v>
      </x:c>
    </x:row>
    <x:row r="15" ht="20" customHeight="1">
      <x:c r="A15" s="2" t="str">
        <x:v>Contraction MRR</x:v>
      </x:c>
      <x:c r="B15" s="17" t="n">
        <x:v>500</x:v>
      </x:c>
      <x:c r="C15" s="2"/>
      <x:c r="D15" s="2" t="str">
        <x:v>Net new MRR, all customers</x:v>
      </x:c>
      <x:c r="E15" s="19" t="n">
        <x:f>IF(AND(COUNT(E13,B13,B7)=3,B7&gt;=0),E13-B13+B7,"")</x:f>
        <x:v>6750</x:v>
      </x:c>
    </x:row>
    <x:row r="16" ht="20" customHeight="1">
      <x:c r="A16" s="2" t="str">
        <x:v>Churned MRR</x:v>
      </x:c>
      <x:c r="B16" s="17" t="n">
        <x:v>1000</x:v>
      </x:c>
      <x:c r="C16" s="2"/>
      <x:c r="D16" s="2"/>
      <x:c r="E16" s="2"/>
    </x:row>
    <x:row r="17" ht="20" customHeight="1">
      <x:c r="A17" s="2"/>
      <x:c r="B17" s="2"/>
      <x:c r="C17" s="2"/>
      <x:c r="D17" s="2"/>
      <x:c r="E17" s="2"/>
    </x:row>
    <x:row r="18" ht="20" customHeight="1">
      <x:c r="A18" s="2"/>
      <x:c r="B18" s="2"/>
      <x:c r="C18" s="2"/>
      <x:c r="D18" s="2"/>
      <x:c r="E18" s="2"/>
    </x:row>
    <x:row r="19" ht="20" customHeight="1">
      <x:c r="A19" s="2" t="str">
        <x:v>Spend belongs to these new customers, even if incurred earlier. Use the same acquisition cohort and one currency.</x:v>
      </x:c>
      <x:c r="B19" s="2" t="str">
        <x:v>Spend belongs to these new customers, even if incurred earlier. Use the same acquisition cohort and one currency.</x:v>
      </x:c>
      <x:c r="C19" s="2" t="str">
        <x:v>Spend belongs to these new customers, even if incurred earlier. Use the same acquisition cohort and one currency.</x:v>
      </x:c>
      <x:c r="D19" s="2" t="str">
        <x:v>Spend belongs to these new customers, even if incurred earlier. Use the same acquisition cohort and one currency.</x:v>
      </x:c>
      <x:c r="E19" s="2" t="str">
        <x:v>Spend belongs to these new customers, even if incurred earlier. Use the same acquisition cohort and one currency.</x:v>
      </x:c>
    </x:row>
    <x:row r="20" ht="20" customHeight="1">
      <x:c r="A20" s="2" t="str">
        <x:v>Simple payback holds monthly gross profit constant until CAC is recovered. It excludes churn and collection timing.</x:v>
      </x:c>
      <x:c r="B20" s="2" t="str">
        <x:v>Simple payback holds monthly gross profit constant until CAC is recovered. It excludes churn and collection timing.</x:v>
      </x:c>
      <x:c r="C20" s="2" t="str">
        <x:v>Simple payback holds monthly gross profit constant until CAC is recovered. It excludes churn and collection timing.</x:v>
      </x:c>
      <x:c r="D20" s="2" t="str">
        <x:v>Simple payback holds monthly gross profit constant until CAC is recovered. It excludes churn and collection timing.</x:v>
      </x:c>
      <x:c r="E20" s="2" t="str">
        <x:v>Simple payback holds monthly gross profit constant until CAC is recovered. It excludes churn and collection timing.</x:v>
      </x:c>
    </x:row>
    <x:row r="21" ht="20" customHeight="1">
      <x:c r="A21" s="2" t="str">
        <x:v>Estimated LTV assumes constant monthly logo churn, margin and revenue per customer, with no discounting or expansion.</x:v>
      </x:c>
      <x:c r="B21" s="2" t="str">
        <x:v>Estimated LTV assumes constant monthly logo churn, margin and revenue per customer, with no discounting or expansion.</x:v>
      </x:c>
      <x:c r="C21" s="2" t="str">
        <x:v>Estimated LTV assumes constant monthly logo churn, margin and revenue per customer, with no discounting or expansion.</x:v>
      </x:c>
      <x:c r="D21" s="2" t="str">
        <x:v>Estimated LTV assumes constant monthly logo churn, margin and revenue per customer, with no discounting or expansion.</x:v>
      </x:c>
      <x:c r="E21" s="2" t="str">
        <x:v>Estimated LTV assumes constant monthly logo churn, margin and revenue per customer, with no discounting or expansion.</x:v>
      </x:c>
    </x:row>
    <x:row r="22" ht="20" customHeight="1">
      <x:c r="A22" s="2" t="str">
        <x:v>Try churn at 4%, then reset to 2%. Try gross margin at 60%. Read the LTV / CAC and payback cells after each edit.</x:v>
      </x:c>
      <x:c r="B22" s="2" t="str">
        <x:v>Try churn at 4%, then reset to 2%. Try gross margin at 60%. Read the LTV / CAC and payback cells after each edit.</x:v>
      </x:c>
      <x:c r="C22" s="2" t="str">
        <x:v>Try churn at 4%, then reset to 2%. Try gross margin at 60%. Read the LTV / CAC and payback cells after each edit.</x:v>
      </x:c>
      <x:c r="D22" s="2" t="str">
        <x:v>Try churn at 4%, then reset to 2%. Try gross margin at 60%. Read the LTV / CAC and payback cells after each edit.</x:v>
      </x:c>
      <x:c r="E22" s="2" t="str">
        <x:v>Try churn at 4%, then reset to 2%. Try gross margin at 60%. Read the LTV / CAC and payback cells after each edit.</x:v>
      </x:c>
    </x:row>
    <x:row r="23" ht="20" customHeight="1">
      <x:c r="A23" s="2" t="str">
        <x:v>A blank result means an input is missing or outside its usable range, or the calculation has a zero denominator.</x:v>
      </x:c>
      <x:c r="B23" s="2" t="str">
        <x:v>A blank result means an input is missing or outside its usable range, or the calculation has a zero denominator.</x:v>
      </x:c>
      <x:c r="C23" s="2" t="str">
        <x:v>A blank result means an input is missing or outside its usable range, or the calculation has a zero denominator.</x:v>
      </x:c>
      <x:c r="D23" s="2" t="str">
        <x:v>A blank result means an input is missing or outside its usable range, or the calculation has a zero denominator.</x:v>
      </x:c>
      <x:c r="E23" s="2" t="str">
        <x:v>A blank result means an input is missing or outside its usable range, or the calculation has a zero denominator.</x:v>
      </x:c>
    </x:row>
    <x:row r="24" ht="20" customHeight="1">
      <x:c r="A24" s="2"/>
      <x:c r="B24" s="2"/>
      <x:c r="C24" s="2"/>
      <x:c r="D24" s="2"/>
      <x:c r="E24" s="2"/>
    </x:row>
  </x:sheetData>
  <x:mergeCells>
    <x:mergeCell ref="A1:E1"/>
    <x:mergeCell ref="A2:E2"/>
    <x:mergeCell ref="A4:B4"/>
    <x:mergeCell ref="D4:E4"/>
    <x:mergeCell ref="A12:B12"/>
    <x:mergeCell ref="D12:E12"/>
    <x:mergeCell ref="A19:E19"/>
    <x:mergeCell ref="A20:E20"/>
    <x:mergeCell ref="A21:E21"/>
    <x:mergeCell ref="A22:E22"/>
    <x:mergeCell ref="A23:E23"/>
  </x:mergeCells>
  <x:dataValidations count="2">
    <x:dataValidation type="decimal" operator="between" sqref="B8">
      <x:formula1>0</x:formula1>
      <x:formula2>1</x:formula2>
    </x:dataValidation>
    <x:dataValidation type="decimal" operator="between" sqref="B9">
      <x:formula1>0</x:formula1>
      <x:formula2>1</x:formula2>
    </x:dataValidation>
  </x:dataValidations>
  <x:pageMargins left="0.7" right="0.7" top="0.75" bottom="0.75" header="0.3" footer="0.3"/>
</x:worksheet>
</file>